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288" windowWidth="18840" windowHeight="7056"/>
  </bookViews>
  <sheets>
    <sheet name="112-1日間學生代辦費收入明細表" sheetId="1" r:id="rId1"/>
    <sheet name="112-1夜間學生代辦費收入明細表" sheetId="2" r:id="rId2"/>
  </sheets>
  <calcPr calcId="124519"/>
</workbook>
</file>

<file path=xl/calcChain.xml><?xml version="1.0" encoding="utf-8"?>
<calcChain xmlns="http://schemas.openxmlformats.org/spreadsheetml/2006/main">
  <c r="F10" i="2"/>
  <c r="F11" s="1"/>
  <c r="E10"/>
  <c r="E11" s="1"/>
  <c r="D10"/>
  <c r="D11" s="1"/>
  <c r="C10"/>
  <c r="C11" s="1"/>
  <c r="B10"/>
  <c r="D5"/>
  <c r="E4"/>
  <c r="E5" s="1"/>
  <c r="G10" l="1"/>
  <c r="G11" s="1"/>
  <c r="B11"/>
  <c r="D15" i="1" l="1"/>
  <c r="F14"/>
  <c r="E14"/>
  <c r="D14"/>
  <c r="C14"/>
  <c r="B14"/>
  <c r="G14" s="1"/>
  <c r="F13"/>
  <c r="E13"/>
  <c r="D13"/>
  <c r="C13"/>
  <c r="B13"/>
  <c r="G13" s="1"/>
  <c r="F12"/>
  <c r="F15" s="1"/>
  <c r="E12"/>
  <c r="E15" s="1"/>
  <c r="D12"/>
  <c r="C12"/>
  <c r="C15" s="1"/>
  <c r="B12"/>
  <c r="G12" s="1"/>
  <c r="D7"/>
  <c r="E6"/>
  <c r="E5"/>
  <c r="E4"/>
  <c r="E7" s="1"/>
  <c r="B15" l="1"/>
  <c r="G15" s="1"/>
</calcChain>
</file>

<file path=xl/sharedStrings.xml><?xml version="1.0" encoding="utf-8"?>
<sst xmlns="http://schemas.openxmlformats.org/spreadsheetml/2006/main" count="60" uniqueCount="34">
  <si>
    <t>學年度</t>
  </si>
  <si>
    <t>學期</t>
  </si>
  <si>
    <t>部別</t>
  </si>
  <si>
    <t>日間部</t>
    <phoneticPr fontId="2" type="noConversion"/>
  </si>
  <si>
    <t>費用類別</t>
  </si>
  <si>
    <t>註冊費</t>
  </si>
  <si>
    <t>應繳日期</t>
  </si>
  <si>
    <t>112/09/29</t>
    <phoneticPr fontId="2" type="noConversion"/>
  </si>
  <si>
    <t>學校入帳帳號</t>
  </si>
  <si>
    <t>費用名稱</t>
  </si>
  <si>
    <t>班級</t>
    <phoneticPr fontId="2" type="noConversion"/>
  </si>
  <si>
    <t>收費標準金額</t>
  </si>
  <si>
    <t>學生人數</t>
  </si>
  <si>
    <t>總金額</t>
  </si>
  <si>
    <t>備註</t>
  </si>
  <si>
    <t>代辦費用 (含平安保險)</t>
    <phoneticPr fontId="2" type="noConversion"/>
  </si>
  <si>
    <t>階梯式汽車科3年級</t>
    <phoneticPr fontId="3" type="noConversion"/>
  </si>
  <si>
    <t>實用技能班餐飲科3年級</t>
    <phoneticPr fontId="2" type="noConversion"/>
  </si>
  <si>
    <t>階梯式餐飲科3年級</t>
    <phoneticPr fontId="3" type="noConversion"/>
  </si>
  <si>
    <t>合計</t>
  </si>
  <si>
    <t>科目</t>
    <phoneticPr fontId="3" type="noConversion"/>
  </si>
  <si>
    <t>項目:</t>
    <phoneticPr fontId="3" type="noConversion"/>
  </si>
  <si>
    <t>學生保險</t>
    <phoneticPr fontId="3" type="noConversion"/>
  </si>
  <si>
    <t>家長會費</t>
    <phoneticPr fontId="3" type="noConversion"/>
  </si>
  <si>
    <t>家長會費</t>
    <phoneticPr fontId="3" type="noConversion"/>
  </si>
  <si>
    <t>班級費</t>
    <phoneticPr fontId="3" type="noConversion"/>
  </si>
  <si>
    <t>冷氣費</t>
    <phoneticPr fontId="3" type="noConversion"/>
  </si>
  <si>
    <t>書籍費</t>
    <phoneticPr fontId="3" type="noConversion"/>
  </si>
  <si>
    <t>書籍費</t>
    <phoneticPr fontId="3" type="noConversion"/>
  </si>
  <si>
    <t>合計:</t>
    <phoneticPr fontId="3" type="noConversion"/>
  </si>
  <si>
    <t>階梯式汽車科3年級</t>
    <phoneticPr fontId="3" type="noConversion"/>
  </si>
  <si>
    <t>實用技能班餐飲科3年級</t>
  </si>
  <si>
    <t>夜間部</t>
    <phoneticPr fontId="2" type="noConversion"/>
  </si>
  <si>
    <t>進修部餐飲科3年級</t>
  </si>
</sst>
</file>

<file path=xl/styles.xml><?xml version="1.0" encoding="utf-8"?>
<styleSheet xmlns="http://schemas.openxmlformats.org/spreadsheetml/2006/main">
  <numFmts count="1">
    <numFmt numFmtId="176" formatCode="_-[$$-404]* #,##0_-;\-[$$-404]* #,##0_-;_-[$$-404]* &quot;-&quot;??_-;_-@_-"/>
  </numFmts>
  <fonts count="5">
    <font>
      <sz val="12"/>
      <color theme="1"/>
      <name val="新細明體"/>
      <family val="2"/>
      <charset val="136"/>
      <scheme val="minor"/>
    </font>
    <font>
      <sz val="12"/>
      <color rgb="FF99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4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medium">
        <color rgb="FF000000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top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 applyBorder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3" fontId="0" fillId="3" borderId="19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J6" sqref="J6"/>
    </sheetView>
  </sheetViews>
  <sheetFormatPr defaultRowHeight="16.2"/>
  <cols>
    <col min="5" max="5" width="9.44140625" bestFit="1" customWidth="1"/>
    <col min="6" max="6" width="10.6640625" customWidth="1"/>
    <col min="7" max="7" width="10.44140625" bestFit="1" customWidth="1"/>
  </cols>
  <sheetData>
    <row r="1" spans="1:7">
      <c r="A1" s="1" t="s">
        <v>0</v>
      </c>
      <c r="B1" s="2">
        <v>112</v>
      </c>
      <c r="C1" s="3" t="s">
        <v>1</v>
      </c>
      <c r="D1" s="2">
        <v>1</v>
      </c>
      <c r="E1" s="3" t="s">
        <v>2</v>
      </c>
      <c r="F1" s="4" t="s">
        <v>3</v>
      </c>
    </row>
    <row r="2" spans="1:7" ht="32.4">
      <c r="A2" s="5" t="s">
        <v>4</v>
      </c>
      <c r="B2" s="6" t="s">
        <v>5</v>
      </c>
      <c r="C2" s="7" t="s">
        <v>6</v>
      </c>
      <c r="D2" s="8" t="s">
        <v>7</v>
      </c>
      <c r="E2" s="7" t="s">
        <v>8</v>
      </c>
      <c r="F2" s="9"/>
    </row>
    <row r="3" spans="1:7" ht="32.4">
      <c r="A3" s="10" t="s">
        <v>9</v>
      </c>
      <c r="B3" s="10" t="s">
        <v>10</v>
      </c>
      <c r="C3" s="11" t="s">
        <v>11</v>
      </c>
      <c r="D3" s="11" t="s">
        <v>12</v>
      </c>
      <c r="E3" s="11" t="s">
        <v>13</v>
      </c>
      <c r="F3" s="12" t="s">
        <v>14</v>
      </c>
    </row>
    <row r="4" spans="1:7" ht="48.6">
      <c r="A4" s="13" t="s">
        <v>15</v>
      </c>
      <c r="B4" s="10" t="s">
        <v>16</v>
      </c>
      <c r="C4" s="14">
        <v>1275</v>
      </c>
      <c r="D4" s="15">
        <v>7</v>
      </c>
      <c r="E4" s="14">
        <f t="shared" ref="E4" si="0">C4*D4</f>
        <v>8925</v>
      </c>
      <c r="F4" s="9"/>
    </row>
    <row r="5" spans="1:7" ht="64.8">
      <c r="A5" s="16"/>
      <c r="B5" s="17" t="s">
        <v>17</v>
      </c>
      <c r="C5" s="18">
        <v>4685</v>
      </c>
      <c r="D5" s="18">
        <v>21</v>
      </c>
      <c r="E5" s="19">
        <f>C5*D5</f>
        <v>98385</v>
      </c>
      <c r="F5" s="9"/>
    </row>
    <row r="6" spans="1:7" ht="48.6">
      <c r="A6" s="20"/>
      <c r="B6" s="21" t="s">
        <v>18</v>
      </c>
      <c r="C6" s="22">
        <v>1275</v>
      </c>
      <c r="D6" s="23">
        <v>1</v>
      </c>
      <c r="E6" s="24">
        <f>C6*D6</f>
        <v>1275</v>
      </c>
      <c r="F6" s="9"/>
    </row>
    <row r="7" spans="1:7">
      <c r="A7" s="25" t="s">
        <v>19</v>
      </c>
      <c r="B7" s="25"/>
      <c r="C7" s="25"/>
      <c r="D7" s="10">
        <f>SUM(D4:D6)</f>
        <v>29</v>
      </c>
      <c r="E7" s="26">
        <f>SUM(E4:E6)</f>
        <v>108585</v>
      </c>
      <c r="F7" s="27"/>
    </row>
    <row r="10" spans="1:7">
      <c r="A10" s="10" t="s">
        <v>20</v>
      </c>
      <c r="B10" s="10">
        <v>21421</v>
      </c>
      <c r="C10" s="10">
        <v>21423</v>
      </c>
      <c r="D10" s="10">
        <v>21422</v>
      </c>
      <c r="E10" s="10">
        <v>21427</v>
      </c>
      <c r="F10" s="10">
        <v>21431</v>
      </c>
    </row>
    <row r="11" spans="1:7" ht="32.4">
      <c r="A11" s="10" t="s">
        <v>21</v>
      </c>
      <c r="B11" s="10" t="s">
        <v>22</v>
      </c>
      <c r="C11" s="10" t="s">
        <v>24</v>
      </c>
      <c r="D11" s="10" t="s">
        <v>25</v>
      </c>
      <c r="E11" s="10" t="s">
        <v>26</v>
      </c>
      <c r="F11" s="10" t="s">
        <v>28</v>
      </c>
      <c r="G11" s="28" t="s">
        <v>29</v>
      </c>
    </row>
    <row r="12" spans="1:7" ht="48.6">
      <c r="A12" s="10" t="s">
        <v>30</v>
      </c>
      <c r="B12" s="29">
        <f>175*7</f>
        <v>1225</v>
      </c>
      <c r="C12" s="29">
        <f>100*7</f>
        <v>700</v>
      </c>
      <c r="D12" s="29">
        <f>7*50</f>
        <v>350</v>
      </c>
      <c r="E12" s="29">
        <f>7*900</f>
        <v>6300</v>
      </c>
      <c r="F12" s="29">
        <f>7*50</f>
        <v>350</v>
      </c>
      <c r="G12" s="30">
        <f>SUM(B12:F12)</f>
        <v>8925</v>
      </c>
    </row>
    <row r="13" spans="1:7" ht="48.6">
      <c r="A13" s="10" t="s">
        <v>18</v>
      </c>
      <c r="B13" s="29">
        <f>175*1</f>
        <v>175</v>
      </c>
      <c r="C13" s="29">
        <f>100*1</f>
        <v>100</v>
      </c>
      <c r="D13" s="29">
        <f>50*1</f>
        <v>50</v>
      </c>
      <c r="E13" s="29">
        <f>900*1</f>
        <v>900</v>
      </c>
      <c r="F13" s="29">
        <f>1*50</f>
        <v>50</v>
      </c>
      <c r="G13" s="30">
        <f>SUM(B13:F13)</f>
        <v>1275</v>
      </c>
    </row>
    <row r="14" spans="1:7" ht="64.8">
      <c r="A14" s="10" t="s">
        <v>31</v>
      </c>
      <c r="B14" s="29">
        <f>175*20</f>
        <v>3500</v>
      </c>
      <c r="C14" s="29">
        <f>100*21</f>
        <v>2100</v>
      </c>
      <c r="D14" s="29">
        <f>50*21</f>
        <v>1050</v>
      </c>
      <c r="E14" s="29">
        <f>900*21</f>
        <v>18900</v>
      </c>
      <c r="F14" s="29">
        <f>21*3460</f>
        <v>72660</v>
      </c>
      <c r="G14" s="30">
        <f>SUM(B14:F14)</f>
        <v>98210</v>
      </c>
    </row>
    <row r="15" spans="1:7">
      <c r="A15" s="10" t="s">
        <v>29</v>
      </c>
      <c r="B15" s="29">
        <f t="shared" ref="B15:F15" si="1">SUM(B12:B14)</f>
        <v>4900</v>
      </c>
      <c r="C15" s="29">
        <f t="shared" si="1"/>
        <v>2900</v>
      </c>
      <c r="D15" s="29">
        <f t="shared" si="1"/>
        <v>1450</v>
      </c>
      <c r="E15" s="29">
        <f t="shared" si="1"/>
        <v>26100</v>
      </c>
      <c r="F15" s="29">
        <f t="shared" si="1"/>
        <v>73060</v>
      </c>
      <c r="G15" s="30">
        <f>SUM(B15:F15)</f>
        <v>108410</v>
      </c>
    </row>
    <row r="17" spans="7:7">
      <c r="G17" s="31"/>
    </row>
  </sheetData>
  <mergeCells count="2">
    <mergeCell ref="A4:A6"/>
    <mergeCell ref="A7:C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I9" sqref="I9"/>
    </sheetView>
  </sheetViews>
  <sheetFormatPr defaultRowHeight="16.2"/>
  <cols>
    <col min="6" max="6" width="10.6640625" customWidth="1"/>
    <col min="7" max="7" width="9.44140625" bestFit="1" customWidth="1"/>
  </cols>
  <sheetData>
    <row r="1" spans="1:7">
      <c r="A1" s="1" t="s">
        <v>0</v>
      </c>
      <c r="B1" s="2">
        <v>112</v>
      </c>
      <c r="C1" s="3" t="s">
        <v>1</v>
      </c>
      <c r="D1" s="2">
        <v>1</v>
      </c>
      <c r="E1" s="3" t="s">
        <v>2</v>
      </c>
      <c r="F1" s="4" t="s">
        <v>32</v>
      </c>
    </row>
    <row r="2" spans="1:7" ht="32.4">
      <c r="A2" s="32" t="s">
        <v>4</v>
      </c>
      <c r="B2" s="8" t="s">
        <v>5</v>
      </c>
      <c r="C2" s="7" t="s">
        <v>6</v>
      </c>
      <c r="D2" s="8" t="s">
        <v>7</v>
      </c>
      <c r="E2" s="7" t="s">
        <v>8</v>
      </c>
      <c r="F2" s="9"/>
    </row>
    <row r="3" spans="1:7" ht="32.4">
      <c r="A3" s="5" t="s">
        <v>9</v>
      </c>
      <c r="B3" s="11" t="s">
        <v>10</v>
      </c>
      <c r="C3" s="7" t="s">
        <v>11</v>
      </c>
      <c r="D3" s="7" t="s">
        <v>12</v>
      </c>
      <c r="E3" s="7" t="s">
        <v>13</v>
      </c>
      <c r="F3" s="33" t="s">
        <v>14</v>
      </c>
    </row>
    <row r="4" spans="1:7" ht="54.6" customHeight="1">
      <c r="A4" s="34" t="s">
        <v>15</v>
      </c>
      <c r="B4" s="34" t="s">
        <v>33</v>
      </c>
      <c r="C4" s="35">
        <v>4933</v>
      </c>
      <c r="D4" s="36">
        <v>10</v>
      </c>
      <c r="E4" s="37">
        <f>C4*D4</f>
        <v>49330</v>
      </c>
      <c r="F4" s="9"/>
    </row>
    <row r="5" spans="1:7">
      <c r="A5" s="25" t="s">
        <v>19</v>
      </c>
      <c r="B5" s="25"/>
      <c r="C5" s="25"/>
      <c r="D5" s="10">
        <f>SUM(D4:D4)</f>
        <v>10</v>
      </c>
      <c r="E5" s="26">
        <f>SUM(E4:E4)</f>
        <v>49330</v>
      </c>
      <c r="F5" s="27"/>
    </row>
    <row r="8" spans="1:7">
      <c r="A8" s="10" t="s">
        <v>20</v>
      </c>
      <c r="B8" s="10">
        <v>21421</v>
      </c>
      <c r="C8" s="10">
        <v>21423</v>
      </c>
      <c r="D8" s="10">
        <v>21422</v>
      </c>
      <c r="E8" s="10">
        <v>21427</v>
      </c>
      <c r="F8" s="10">
        <v>21431</v>
      </c>
    </row>
    <row r="9" spans="1:7" ht="32.4">
      <c r="A9" s="10" t="s">
        <v>21</v>
      </c>
      <c r="B9" s="10" t="s">
        <v>22</v>
      </c>
      <c r="C9" s="10" t="s">
        <v>23</v>
      </c>
      <c r="D9" s="10" t="s">
        <v>25</v>
      </c>
      <c r="E9" s="10" t="s">
        <v>26</v>
      </c>
      <c r="F9" s="10" t="s">
        <v>27</v>
      </c>
      <c r="G9" s="28" t="s">
        <v>29</v>
      </c>
    </row>
    <row r="10" spans="1:7" ht="48.6">
      <c r="A10" s="10" t="s">
        <v>33</v>
      </c>
      <c r="B10" s="29">
        <f>175*10</f>
        <v>1750</v>
      </c>
      <c r="C10" s="29">
        <f>100*10</f>
        <v>1000</v>
      </c>
      <c r="D10" s="29">
        <f>50*10</f>
        <v>500</v>
      </c>
      <c r="E10" s="29">
        <f>900*10</f>
        <v>9000</v>
      </c>
      <c r="F10" s="29">
        <f>3708*10</f>
        <v>37080</v>
      </c>
      <c r="G10" s="30">
        <f>SUM(B10:F10)</f>
        <v>49330</v>
      </c>
    </row>
    <row r="11" spans="1:7">
      <c r="A11" s="10" t="s">
        <v>29</v>
      </c>
      <c r="B11" s="29">
        <f t="shared" ref="B11:G11" si="0">SUM(B10:B10)</f>
        <v>1750</v>
      </c>
      <c r="C11" s="29">
        <f t="shared" si="0"/>
        <v>1000</v>
      </c>
      <c r="D11" s="29">
        <f t="shared" si="0"/>
        <v>500</v>
      </c>
      <c r="E11" s="29">
        <f t="shared" si="0"/>
        <v>9000</v>
      </c>
      <c r="F11" s="29">
        <f t="shared" si="0"/>
        <v>37080</v>
      </c>
      <c r="G11" s="30">
        <f t="shared" si="0"/>
        <v>49330</v>
      </c>
    </row>
  </sheetData>
  <mergeCells count="1">
    <mergeCell ref="A5:C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112-1日間學生代辦費收入明細表</vt:lpstr>
      <vt:lpstr>112-1夜間學生代辦費收入明細表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2023-09-23T01:25:27Z</dcterms:created>
  <dcterms:modified xsi:type="dcterms:W3CDTF">2023-09-23T01:28:14Z</dcterms:modified>
</cp:coreProperties>
</file>